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<sst xmlns="http://schemas.openxmlformats.org/spreadsheetml/2006/main" count="81" uniqueCount="70">
  <si>
    <t>截止3月2日慈善组织（含未认定慈善组织的慈善会）抗疫捐赠情况日报统计表</t>
  </si>
  <si>
    <t>填表单位：雅安市慈善总会</t>
  </si>
  <si>
    <t>单 位</t>
  </si>
  <si>
    <t>捐赠收入</t>
  </si>
  <si>
    <t xml:space="preserve">捐赠支出
</t>
  </si>
  <si>
    <t>信息公开情况</t>
  </si>
  <si>
    <t>1.累计接收捐赠资金物资总额（万元）</t>
  </si>
  <si>
    <t>2.累计接收捐赠资金收入（万元）</t>
  </si>
  <si>
    <t>累计接收捐赠物资</t>
  </si>
  <si>
    <t>9.累计支出捐赠资金物资总额（万元）</t>
  </si>
  <si>
    <t>累计支出捐赠资金</t>
  </si>
  <si>
    <t>累计支出捐赠物资</t>
  </si>
  <si>
    <t>信息公开是否每日更新</t>
  </si>
  <si>
    <t>公开网站</t>
  </si>
  <si>
    <t>3.累计捐赠物资折款（万元）</t>
  </si>
  <si>
    <t>其中：</t>
  </si>
  <si>
    <t>10.累计支出捐赠资金（万元）</t>
  </si>
  <si>
    <t>其中</t>
  </si>
  <si>
    <t>14.累计支出捐赠物资折款（万元）</t>
  </si>
  <si>
    <t>口罩</t>
  </si>
  <si>
    <t>护目镜</t>
  </si>
  <si>
    <t>防护服</t>
  </si>
  <si>
    <t>消杀防护类（瓶）</t>
  </si>
  <si>
    <t>其他</t>
  </si>
  <si>
    <t>全国慈善信息公开平台</t>
  </si>
  <si>
    <t>本组织官网或公众号</t>
  </si>
  <si>
    <t>4.口罩（个）</t>
  </si>
  <si>
    <t>5.护目镜（个）</t>
  </si>
  <si>
    <t>6.防护服（件）</t>
  </si>
  <si>
    <t>7.消杀防护类（瓶）</t>
  </si>
  <si>
    <t>8.其他</t>
  </si>
  <si>
    <t>11.四川省内单位（万元）</t>
  </si>
  <si>
    <t>12.湖北（万元）</t>
  </si>
  <si>
    <t>13.省外其他地区（万元）</t>
  </si>
  <si>
    <t>15.四川省内单位（个）</t>
  </si>
  <si>
    <t>16.湖北（个）</t>
  </si>
  <si>
    <t>17.省外其他地区（个）</t>
  </si>
  <si>
    <t>四川省内单位（个）</t>
  </si>
  <si>
    <t>湖北（个）</t>
  </si>
  <si>
    <t>省外其他地区（个）</t>
  </si>
  <si>
    <t>四川省内单位（件）</t>
  </si>
  <si>
    <t>湖北（件）</t>
  </si>
  <si>
    <t>省外其他地区（件）</t>
  </si>
  <si>
    <t>四川省内单位（瓶）</t>
  </si>
  <si>
    <t>湖北（瓶）</t>
  </si>
  <si>
    <t>省外其他地区（瓶）</t>
  </si>
  <si>
    <t>四川省内单位</t>
  </si>
  <si>
    <t>湖北</t>
  </si>
  <si>
    <t>省外其他地区</t>
  </si>
  <si>
    <t>雅安市慈善总会</t>
  </si>
  <si>
    <t>√</t>
  </si>
  <si>
    <t>天全县慈善会</t>
  </si>
  <si>
    <t>ⅹ</t>
  </si>
  <si>
    <t>汉源县慈善会</t>
  </si>
  <si>
    <t>党政外网</t>
  </si>
  <si>
    <t>雨城区慈善会</t>
  </si>
  <si>
    <t>宝兴县慈善会</t>
  </si>
  <si>
    <t>是</t>
  </si>
  <si>
    <t>√（宝兴政府网）</t>
  </si>
  <si>
    <t>芦山县慈善总会</t>
  </si>
  <si>
    <t>芦山县电子政府门户网</t>
  </si>
  <si>
    <t>石棉县慈善会</t>
  </si>
  <si>
    <t>石棉县人民政府</t>
  </si>
  <si>
    <t>荥经县慈善会</t>
  </si>
  <si>
    <t>名山区慈善会</t>
  </si>
  <si>
    <t>合计</t>
  </si>
  <si>
    <r>
      <rPr>
        <b/>
        <sz val="11"/>
        <color theme="1"/>
        <rFont val="等线"/>
        <charset val="134"/>
        <scheme val="minor"/>
      </rPr>
      <t xml:space="preserve"> </t>
    </r>
    <r>
      <rPr>
        <b/>
        <sz val="11"/>
        <color rgb="FFFF0000"/>
        <rFont val="等线"/>
        <charset val="134"/>
        <scheme val="minor"/>
      </rPr>
      <t>备注：2月5日雅安市慈善总会接收由四川省慈善总会转捐30万元捐赠，2月10日省厅通知上级慈善会转捐不在纳入统计，所以2月11日查明30万元确由省总会转捐不在纳入统计，2月14日已拨付雅安市教育局。雅安市精益眼镜有限公司捐赠护目镜360副，分别拨付雅安市救助管理站60副，雅安市交警队300副。芦山县共接受捐赠物资：200斤酒精（定向双石镇，已移交双石镇），价值约5000元；牛奶225件（定向捐赠县医院，已交接给县医院），价值8081元。 2月6日收到蒙牛集团向我县人民医院和中医医院捐赠牛奶1529件价值55008元，已分别拨至县人民医院和中医医院；2月10日石棉县元彬养殖场定向石棉县第三敬老院捐赠鸡蛋5件(1800个)价值1500元，已转赠至第三敬老院。雨城区慈善总会收到1件（2000只）一次性的油纸手套。天全县慈善总会2020年2月8日收到200件泡面和50件午餐肉罐头，于2020年2月8日按捐赠人意愿通过指挥部发放到捐赠人指定单位。2020年2月20日收到鸡蛋52件，每件50个，已于当日交天全县人民医院。2020年2月25日收到4件方便面，于2020年2月26日交天全县疾控中心安排使用。</t>
    </r>
  </si>
  <si>
    <t>填表人：张鑫</t>
  </si>
  <si>
    <t>联系电话：</t>
  </si>
  <si>
    <t xml:space="preserve">     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</si>
</sst>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8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sz val="11"/>
      <color rgb="FFFF0000"/>
      <name val="等线"/>
      <charset val="134"/>
      <scheme val="minor"/>
    </font>
    <font>
      <sz val="24"/>
      <color theme="1"/>
      <name val="宋体"/>
      <charset val="134"/>
    </font>
    <font>
      <sz val="11"/>
      <name val="等线"/>
      <charset val="134"/>
    </font>
    <font>
      <b/>
      <sz val="11"/>
      <color theme="1"/>
      <name val="等线"/>
      <charset val="134"/>
      <scheme val="minor"/>
    </font>
    <font>
      <sz val="11"/>
      <color theme="1"/>
      <name val="Arial"/>
      <charset val="134"/>
    </font>
    <font>
      <sz val="11"/>
      <color theme="1"/>
      <name val="宋体"/>
      <charset val="134"/>
    </font>
    <font>
      <sz val="11"/>
      <color theme="1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1"/>
      <color rgb="FFFA7D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F0000"/>
      <name val="等线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2" fillId="8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4" borderId="14" applyNumberFormat="0" applyFont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6" fillId="32" borderId="15" applyNumberFormat="0" applyAlignment="0" applyProtection="0">
      <alignment vertical="center"/>
    </xf>
    <xf numFmtId="0" fontId="25" fillId="32" borderId="9" applyNumberFormat="0" applyAlignment="0" applyProtection="0">
      <alignment vertical="center"/>
    </xf>
    <xf numFmtId="0" fontId="17" fillId="16" borderId="11" applyNumberFormat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</cellStyleXfs>
  <cellXfs count="42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Font="1"/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0" fontId="1" fillId="0" borderId="6" xfId="0" applyFont="1" applyBorder="1" applyAlignment="1">
      <alignment vertical="center" wrapText="1"/>
    </xf>
    <xf numFmtId="0" fontId="0" fillId="0" borderId="6" xfId="0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0" fillId="0" borderId="6" xfId="0" applyFont="1" applyBorder="1" applyAlignment="1">
      <alignment vertical="center" wrapText="1"/>
    </xf>
    <xf numFmtId="0" fontId="4" fillId="0" borderId="6" xfId="0" applyNumberFormat="1" applyFont="1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 wrapText="1"/>
    </xf>
    <xf numFmtId="0" fontId="0" fillId="0" borderId="6" xfId="0" applyFill="1" applyBorder="1" applyAlignment="1">
      <alignment vertical="center" wrapText="1"/>
    </xf>
    <xf numFmtId="0" fontId="1" fillId="0" borderId="6" xfId="0" applyFont="1" applyBorder="1" applyAlignment="1">
      <alignment horizontal="center"/>
    </xf>
    <xf numFmtId="0" fontId="1" fillId="0" borderId="6" xfId="0" applyFont="1" applyBorder="1"/>
    <xf numFmtId="0" fontId="5" fillId="0" borderId="0" xfId="0" applyFont="1" applyAlignment="1">
      <alignment horizontal="left" vertical="top" wrapText="1"/>
    </xf>
    <xf numFmtId="0" fontId="0" fillId="0" borderId="0" xfId="0" applyFont="1" applyAlignment="1">
      <alignment horizontal="left" vertical="top"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0" fontId="1" fillId="0" borderId="7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0" fillId="0" borderId="6" xfId="0" applyFont="1" applyFill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0" xfId="0" applyAlignment="1">
      <alignment horizontal="center" wrapText="1"/>
    </xf>
    <xf numFmtId="0" fontId="0" fillId="0" borderId="0" xfId="0" applyAlignment="1"/>
    <xf numFmtId="0" fontId="0" fillId="0" borderId="0" xfId="0" applyAlignment="1">
      <alignment horizontal="center"/>
    </xf>
    <xf numFmtId="0" fontId="0" fillId="0" borderId="6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0" fillId="0" borderId="6" xfId="0" applyFont="1" applyBorder="1" applyAlignment="1">
      <alignment horizontal="center"/>
    </xf>
    <xf numFmtId="0" fontId="7" fillId="0" borderId="6" xfId="0" applyFont="1" applyBorder="1" applyAlignment="1">
      <alignment horizontal="center" vertical="center"/>
    </xf>
    <xf numFmtId="0" fontId="0" fillId="0" borderId="6" xfId="0" applyFont="1" applyBorder="1"/>
    <xf numFmtId="0" fontId="0" fillId="0" borderId="6" xfId="0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22"/>
  <sheetViews>
    <sheetView tabSelected="1" zoomScale="85" zoomScaleNormal="85" topLeftCell="A7" workbookViewId="0">
      <selection activeCell="A19" sqref="A19:P19"/>
    </sheetView>
  </sheetViews>
  <sheetFormatPr defaultColWidth="9" defaultRowHeight="14.25"/>
  <cols>
    <col min="1" max="1" width="15.875" customWidth="1"/>
    <col min="2" max="2" width="11.025" customWidth="1"/>
    <col min="3" max="3" width="11.6166666666667" customWidth="1"/>
    <col min="4" max="4" width="10.75" customWidth="1"/>
    <col min="5" max="5" width="6.75" customWidth="1"/>
    <col min="6" max="9" width="8.75" customWidth="1"/>
    <col min="10" max="10" width="10.75" customWidth="1"/>
    <col min="11" max="11" width="9.875" customWidth="1"/>
    <col min="12" max="12" width="11" customWidth="1"/>
    <col min="13" max="13" width="8.75" customWidth="1"/>
    <col min="14" max="14" width="8.625" customWidth="1"/>
    <col min="15" max="15" width="11" customWidth="1"/>
    <col min="16" max="16" width="8.25" customWidth="1"/>
    <col min="17" max="17" width="8.5" customWidth="1"/>
    <col min="18" max="18" width="8.875" customWidth="1"/>
    <col min="19" max="19" width="8.25" customWidth="1"/>
    <col min="20" max="20" width="8.125" customWidth="1"/>
    <col min="21" max="31" width="6.75" customWidth="1"/>
    <col min="32" max="32" width="6.325" customWidth="1"/>
  </cols>
  <sheetData>
    <row r="1" spans="1:33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</row>
    <row r="2" spans="1:33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</row>
    <row r="3" spans="1:33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</row>
    <row r="4" ht="27" customHeight="1" spans="1:33">
      <c r="A4" s="5" t="s">
        <v>1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</row>
    <row r="5" ht="27" customHeight="1" spans="1:33">
      <c r="A5" s="6" t="s">
        <v>2</v>
      </c>
      <c r="B5" s="7" t="s">
        <v>3</v>
      </c>
      <c r="C5" s="8"/>
      <c r="D5" s="8"/>
      <c r="E5" s="8"/>
      <c r="F5" s="8"/>
      <c r="G5" s="8"/>
      <c r="H5" s="8"/>
      <c r="I5" s="28"/>
      <c r="J5" s="7" t="s">
        <v>4</v>
      </c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28"/>
      <c r="AE5" s="36" t="s">
        <v>5</v>
      </c>
      <c r="AF5" s="36"/>
      <c r="AG5" s="36"/>
    </row>
    <row r="6" spans="1:33">
      <c r="A6" s="9"/>
      <c r="B6" s="6" t="s">
        <v>6</v>
      </c>
      <c r="C6" s="6" t="s">
        <v>7</v>
      </c>
      <c r="D6" s="10" t="s">
        <v>8</v>
      </c>
      <c r="E6" s="11"/>
      <c r="F6" s="11"/>
      <c r="G6" s="11"/>
      <c r="H6" s="11"/>
      <c r="I6" s="29"/>
      <c r="J6" s="13" t="s">
        <v>9</v>
      </c>
      <c r="K6" s="30" t="s">
        <v>10</v>
      </c>
      <c r="L6" s="30"/>
      <c r="M6" s="30"/>
      <c r="N6" s="30"/>
      <c r="O6" s="10" t="s">
        <v>11</v>
      </c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29"/>
      <c r="AE6" s="17" t="s">
        <v>12</v>
      </c>
      <c r="AF6" s="17" t="s">
        <v>13</v>
      </c>
      <c r="AG6" s="17"/>
    </row>
    <row r="7" ht="32.1" customHeight="1" spans="1:33">
      <c r="A7" s="9"/>
      <c r="B7" s="9"/>
      <c r="C7" s="9"/>
      <c r="D7" s="6" t="s">
        <v>14</v>
      </c>
      <c r="E7" s="10" t="s">
        <v>15</v>
      </c>
      <c r="F7" s="11"/>
      <c r="G7" s="11"/>
      <c r="H7" s="11"/>
      <c r="I7" s="29"/>
      <c r="J7" s="13"/>
      <c r="K7" s="13" t="s">
        <v>16</v>
      </c>
      <c r="L7" s="13" t="s">
        <v>17</v>
      </c>
      <c r="M7" s="13"/>
      <c r="N7" s="13"/>
      <c r="O7" s="13" t="s">
        <v>18</v>
      </c>
      <c r="P7" s="13" t="s">
        <v>19</v>
      </c>
      <c r="Q7" s="13"/>
      <c r="R7" s="13"/>
      <c r="S7" s="13" t="s">
        <v>20</v>
      </c>
      <c r="T7" s="13"/>
      <c r="U7" s="13"/>
      <c r="V7" s="13" t="s">
        <v>21</v>
      </c>
      <c r="W7" s="13"/>
      <c r="X7" s="13"/>
      <c r="Y7" s="10" t="s">
        <v>22</v>
      </c>
      <c r="Z7" s="11"/>
      <c r="AA7" s="29"/>
      <c r="AB7" s="10" t="s">
        <v>23</v>
      </c>
      <c r="AC7" s="11"/>
      <c r="AD7" s="29"/>
      <c r="AE7" s="17"/>
      <c r="AF7" s="17" t="s">
        <v>24</v>
      </c>
      <c r="AG7" s="17" t="s">
        <v>25</v>
      </c>
    </row>
    <row r="8" ht="45" customHeight="1" spans="1:33">
      <c r="A8" s="12"/>
      <c r="B8" s="12"/>
      <c r="C8" s="12"/>
      <c r="D8" s="12"/>
      <c r="E8" s="13" t="s">
        <v>26</v>
      </c>
      <c r="F8" s="13" t="s">
        <v>27</v>
      </c>
      <c r="G8" s="13" t="s">
        <v>28</v>
      </c>
      <c r="H8" s="13" t="s">
        <v>29</v>
      </c>
      <c r="I8" s="13" t="s">
        <v>30</v>
      </c>
      <c r="J8" s="13"/>
      <c r="K8" s="13"/>
      <c r="L8" s="13" t="s">
        <v>31</v>
      </c>
      <c r="M8" s="13" t="s">
        <v>32</v>
      </c>
      <c r="N8" s="13" t="s">
        <v>33</v>
      </c>
      <c r="O8" s="13"/>
      <c r="P8" s="13" t="s">
        <v>34</v>
      </c>
      <c r="Q8" s="13" t="s">
        <v>35</v>
      </c>
      <c r="R8" s="13" t="s">
        <v>36</v>
      </c>
      <c r="S8" s="13" t="s">
        <v>37</v>
      </c>
      <c r="T8" s="13" t="s">
        <v>38</v>
      </c>
      <c r="U8" s="13" t="s">
        <v>39</v>
      </c>
      <c r="V8" s="13" t="s">
        <v>40</v>
      </c>
      <c r="W8" s="13" t="s">
        <v>41</v>
      </c>
      <c r="X8" s="13" t="s">
        <v>42</v>
      </c>
      <c r="Y8" s="13" t="s">
        <v>43</v>
      </c>
      <c r="Z8" s="13" t="s">
        <v>44</v>
      </c>
      <c r="AA8" s="13" t="s">
        <v>45</v>
      </c>
      <c r="AB8" s="13" t="s">
        <v>46</v>
      </c>
      <c r="AC8" s="13" t="s">
        <v>47</v>
      </c>
      <c r="AD8" s="13" t="s">
        <v>48</v>
      </c>
      <c r="AE8" s="17"/>
      <c r="AF8" s="17"/>
      <c r="AG8" s="17"/>
    </row>
    <row r="9" s="1" customFormat="1" ht="39.95" customHeight="1" spans="1:33">
      <c r="A9" s="13" t="s">
        <v>49</v>
      </c>
      <c r="B9" s="14">
        <f>SUM(C9:D9)</f>
        <v>11.41621</v>
      </c>
      <c r="C9" s="13">
        <v>9.62621</v>
      </c>
      <c r="D9" s="14">
        <v>1.79</v>
      </c>
      <c r="E9" s="15"/>
      <c r="F9" s="15">
        <v>360</v>
      </c>
      <c r="G9" s="15"/>
      <c r="H9" s="15"/>
      <c r="I9" s="15"/>
      <c r="J9" s="14">
        <f>SUM(K9,O9)</f>
        <v>7.70501</v>
      </c>
      <c r="K9" s="13">
        <f>SUM(L9:N9)</f>
        <v>5.91501</v>
      </c>
      <c r="L9" s="15">
        <v>2</v>
      </c>
      <c r="M9" s="13">
        <v>3.91501</v>
      </c>
      <c r="N9" s="15"/>
      <c r="O9" s="14">
        <v>1.79</v>
      </c>
      <c r="P9" s="15"/>
      <c r="Q9" s="15"/>
      <c r="R9" s="15"/>
      <c r="S9" s="15">
        <v>360</v>
      </c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22" t="s">
        <v>50</v>
      </c>
      <c r="AF9" s="22" t="s">
        <v>50</v>
      </c>
      <c r="AG9" s="22" t="s">
        <v>50</v>
      </c>
    </row>
    <row r="10" s="2" customFormat="1" ht="39.95" customHeight="1" spans="1:33">
      <c r="A10" s="16" t="s">
        <v>51</v>
      </c>
      <c r="B10" s="16">
        <f>C10+D10</f>
        <v>152.9411</v>
      </c>
      <c r="C10" s="16">
        <f>121.3132+0.42+0.02+0.265+5+15+0.68+1.4481+0.924+0.315</f>
        <v>145.3853</v>
      </c>
      <c r="D10" s="16">
        <f>7.1478+0.39+0.018</f>
        <v>7.5558</v>
      </c>
      <c r="E10" s="16">
        <v>1111</v>
      </c>
      <c r="F10" s="16"/>
      <c r="G10" s="16"/>
      <c r="H10" s="16">
        <f>127+14</f>
        <v>141</v>
      </c>
      <c r="I10" s="16">
        <f>250+52+4</f>
        <v>306</v>
      </c>
      <c r="J10" s="16">
        <f>K10+O10</f>
        <v>51.4905</v>
      </c>
      <c r="K10" s="16">
        <f>L10+M10</f>
        <v>43.9347</v>
      </c>
      <c r="L10" s="16">
        <f>15.6297+1.04+12+15</f>
        <v>43.6697</v>
      </c>
      <c r="M10" s="16">
        <f>0.03+0.235</f>
        <v>0.265</v>
      </c>
      <c r="N10" s="16"/>
      <c r="O10" s="16">
        <f>7.5378+0.018</f>
        <v>7.5558</v>
      </c>
      <c r="P10" s="16">
        <v>1111</v>
      </c>
      <c r="Q10" s="32"/>
      <c r="R10" s="32"/>
      <c r="S10" s="32"/>
      <c r="T10" s="32"/>
      <c r="U10" s="32"/>
      <c r="V10" s="32"/>
      <c r="W10" s="32"/>
      <c r="X10" s="32"/>
      <c r="Y10" s="32">
        <v>141</v>
      </c>
      <c r="Z10" s="32"/>
      <c r="AA10" s="32"/>
      <c r="AB10" s="32">
        <f>250+52+4</f>
        <v>306</v>
      </c>
      <c r="AC10" s="32"/>
      <c r="AD10" s="32"/>
      <c r="AE10" s="37" t="s">
        <v>50</v>
      </c>
      <c r="AF10" s="15" t="s">
        <v>52</v>
      </c>
      <c r="AG10" s="41" t="s">
        <v>50</v>
      </c>
    </row>
    <row r="11" s="1" customFormat="1" ht="39.95" customHeight="1" spans="1:33">
      <c r="A11" s="17" t="s">
        <v>53</v>
      </c>
      <c r="B11" s="17">
        <v>0.11</v>
      </c>
      <c r="C11" s="17">
        <v>0.11</v>
      </c>
      <c r="D11" s="18"/>
      <c r="E11" s="18"/>
      <c r="F11" s="18"/>
      <c r="G11" s="18"/>
      <c r="H11" s="18"/>
      <c r="I11" s="18"/>
      <c r="J11" s="17">
        <v>0.01</v>
      </c>
      <c r="K11" s="17">
        <v>0.01</v>
      </c>
      <c r="L11" s="18"/>
      <c r="M11" s="17">
        <v>0.01</v>
      </c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22" t="s">
        <v>50</v>
      </c>
      <c r="AF11" s="22"/>
      <c r="AG11" s="22" t="s">
        <v>54</v>
      </c>
    </row>
    <row r="12" s="3" customFormat="1" ht="39.95" customHeight="1" spans="1:33">
      <c r="A12" s="17" t="s">
        <v>55</v>
      </c>
      <c r="B12" s="17">
        <f>SUM(C12,O12)</f>
        <v>50.1456</v>
      </c>
      <c r="C12" s="17">
        <v>46.3456</v>
      </c>
      <c r="D12" s="17">
        <v>3.8</v>
      </c>
      <c r="E12" s="17">
        <v>4000</v>
      </c>
      <c r="F12" s="17"/>
      <c r="G12" s="17"/>
      <c r="H12" s="17">
        <v>4</v>
      </c>
      <c r="I12" s="17">
        <v>2000</v>
      </c>
      <c r="J12" s="17">
        <v>48.95</v>
      </c>
      <c r="K12" s="17">
        <v>45.15</v>
      </c>
      <c r="L12" s="17">
        <v>45.15</v>
      </c>
      <c r="M12" s="17">
        <v>0</v>
      </c>
      <c r="N12" s="17">
        <v>0</v>
      </c>
      <c r="O12" s="17">
        <v>3.8</v>
      </c>
      <c r="P12" s="17">
        <v>4000</v>
      </c>
      <c r="Q12" s="17"/>
      <c r="R12" s="17"/>
      <c r="S12" s="17"/>
      <c r="T12" s="17"/>
      <c r="U12" s="17"/>
      <c r="V12" s="17"/>
      <c r="W12" s="17"/>
      <c r="X12" s="17"/>
      <c r="Y12" s="17">
        <v>4</v>
      </c>
      <c r="Z12" s="17"/>
      <c r="AA12" s="17"/>
      <c r="AB12" s="17">
        <v>2000</v>
      </c>
      <c r="AC12" s="17"/>
      <c r="AD12" s="17"/>
      <c r="AE12" s="38" t="s">
        <v>50</v>
      </c>
      <c r="AF12" s="38"/>
      <c r="AG12" s="38" t="s">
        <v>50</v>
      </c>
    </row>
    <row r="13" s="2" customFormat="1" ht="39.95" customHeight="1" spans="1:33">
      <c r="A13" s="16" t="s">
        <v>56</v>
      </c>
      <c r="B13" s="19">
        <v>132.980525</v>
      </c>
      <c r="C13" s="19">
        <v>132.980525</v>
      </c>
      <c r="D13" s="16">
        <v>0</v>
      </c>
      <c r="E13" s="16"/>
      <c r="F13" s="16"/>
      <c r="G13" s="16"/>
      <c r="H13" s="16"/>
      <c r="I13" s="16"/>
      <c r="J13" s="19">
        <v>5.4785</v>
      </c>
      <c r="K13" s="19">
        <v>5.4785</v>
      </c>
      <c r="L13" s="16"/>
      <c r="M13" s="19">
        <v>5.4785</v>
      </c>
      <c r="N13" s="16"/>
      <c r="O13" s="16">
        <v>0</v>
      </c>
      <c r="P13" s="16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9" t="s">
        <v>57</v>
      </c>
      <c r="AF13" s="15"/>
      <c r="AG13" s="41" t="s">
        <v>58</v>
      </c>
    </row>
    <row r="14" s="2" customFormat="1" ht="39.95" customHeight="1" spans="1:33">
      <c r="A14" s="16" t="s">
        <v>59</v>
      </c>
      <c r="B14" s="14">
        <v>8.907</v>
      </c>
      <c r="C14" s="14">
        <v>7.5989</v>
      </c>
      <c r="D14" s="16">
        <v>1.3081</v>
      </c>
      <c r="E14" s="17"/>
      <c r="F14" s="17"/>
      <c r="G14" s="17"/>
      <c r="H14" s="17">
        <v>20</v>
      </c>
      <c r="I14" s="17">
        <v>225</v>
      </c>
      <c r="J14" s="14">
        <v>8.907</v>
      </c>
      <c r="K14" s="14">
        <v>7.5989</v>
      </c>
      <c r="L14" s="16"/>
      <c r="M14" s="14">
        <v>7.5989</v>
      </c>
      <c r="N14" s="16"/>
      <c r="O14" s="16">
        <v>1.3081</v>
      </c>
      <c r="P14" s="17"/>
      <c r="Q14" s="18"/>
      <c r="R14" s="18"/>
      <c r="S14" s="18"/>
      <c r="T14" s="18"/>
      <c r="U14" s="18"/>
      <c r="V14" s="18"/>
      <c r="W14" s="18"/>
      <c r="X14" s="18"/>
      <c r="Y14" s="17">
        <v>20</v>
      </c>
      <c r="Z14" s="18"/>
      <c r="AA14" s="18"/>
      <c r="AB14" s="17">
        <v>225</v>
      </c>
      <c r="AC14" s="40"/>
      <c r="AD14" s="40"/>
      <c r="AE14" s="22" t="s">
        <v>50</v>
      </c>
      <c r="AF14" s="22"/>
      <c r="AG14" s="22" t="s">
        <v>60</v>
      </c>
    </row>
    <row r="15" s="2" customFormat="1" ht="39.95" customHeight="1" spans="1:33">
      <c r="A15" s="16" t="s">
        <v>61</v>
      </c>
      <c r="B15" s="16">
        <v>11.7356</v>
      </c>
      <c r="C15" s="16">
        <v>6.0848</v>
      </c>
      <c r="D15" s="16">
        <v>5.6508</v>
      </c>
      <c r="E15" s="17"/>
      <c r="F15" s="17"/>
      <c r="G15" s="17"/>
      <c r="H15" s="17"/>
      <c r="I15" s="17">
        <v>1534</v>
      </c>
      <c r="J15" s="16">
        <v>11.7356</v>
      </c>
      <c r="K15" s="16">
        <v>6.0848</v>
      </c>
      <c r="L15" s="16">
        <v>5.8848</v>
      </c>
      <c r="M15" s="16">
        <v>0.2</v>
      </c>
      <c r="N15" s="16">
        <v>0</v>
      </c>
      <c r="O15" s="16">
        <v>5.6508</v>
      </c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7">
        <v>1534</v>
      </c>
      <c r="AC15" s="18"/>
      <c r="AD15" s="18"/>
      <c r="AE15" s="22" t="s">
        <v>50</v>
      </c>
      <c r="AF15" s="22"/>
      <c r="AG15" s="22" t="s">
        <v>62</v>
      </c>
    </row>
    <row r="16" s="2" customFormat="1" ht="39.95" customHeight="1" spans="1:33">
      <c r="A16" s="20" t="s">
        <v>63</v>
      </c>
      <c r="B16" s="20">
        <v>8.604</v>
      </c>
      <c r="C16" s="20">
        <v>8.604</v>
      </c>
      <c r="D16" s="21"/>
      <c r="E16" s="21"/>
      <c r="F16" s="21"/>
      <c r="G16" s="21"/>
      <c r="H16" s="21"/>
      <c r="I16" s="21"/>
      <c r="J16" s="20">
        <v>5.991</v>
      </c>
      <c r="K16" s="20">
        <v>5.991</v>
      </c>
      <c r="L16" s="21">
        <v>5.01</v>
      </c>
      <c r="M16" s="20">
        <v>0.981</v>
      </c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22" t="s">
        <v>50</v>
      </c>
      <c r="AF16" s="22"/>
      <c r="AG16" s="22"/>
    </row>
    <row r="17" ht="39.95" customHeight="1" spans="1:33">
      <c r="A17" s="13" t="s">
        <v>64</v>
      </c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</row>
    <row r="18" ht="36" customHeight="1" spans="1:33">
      <c r="A18" s="22" t="s">
        <v>65</v>
      </c>
      <c r="B18" s="23">
        <f>SUM(B9:B17)</f>
        <v>376.840035</v>
      </c>
      <c r="C18" s="23">
        <f>SUM(C9:C17)</f>
        <v>356.735335</v>
      </c>
      <c r="D18" s="23">
        <f t="shared" ref="C18:AD18" si="0">SUM(D9:D17)</f>
        <v>20.1047</v>
      </c>
      <c r="E18" s="23">
        <f t="shared" si="0"/>
        <v>5111</v>
      </c>
      <c r="F18" s="23">
        <f t="shared" si="0"/>
        <v>360</v>
      </c>
      <c r="G18" s="23">
        <f t="shared" si="0"/>
        <v>0</v>
      </c>
      <c r="H18" s="23">
        <f t="shared" si="0"/>
        <v>165</v>
      </c>
      <c r="I18" s="23">
        <f t="shared" si="0"/>
        <v>4065</v>
      </c>
      <c r="J18" s="23">
        <f t="shared" si="0"/>
        <v>140.26761</v>
      </c>
      <c r="K18" s="23">
        <f t="shared" si="0"/>
        <v>120.16291</v>
      </c>
      <c r="L18" s="23">
        <f t="shared" si="0"/>
        <v>101.7145</v>
      </c>
      <c r="M18" s="23">
        <f t="shared" si="0"/>
        <v>18.44841</v>
      </c>
      <c r="N18" s="23">
        <f t="shared" si="0"/>
        <v>0</v>
      </c>
      <c r="O18" s="23">
        <f t="shared" si="0"/>
        <v>20.1047</v>
      </c>
      <c r="P18" s="23">
        <f t="shared" si="0"/>
        <v>5111</v>
      </c>
      <c r="Q18" s="23">
        <f t="shared" si="0"/>
        <v>0</v>
      </c>
      <c r="R18" s="23">
        <f t="shared" si="0"/>
        <v>0</v>
      </c>
      <c r="S18" s="23">
        <f t="shared" si="0"/>
        <v>360</v>
      </c>
      <c r="T18" s="23">
        <f t="shared" si="0"/>
        <v>0</v>
      </c>
      <c r="U18" s="23">
        <f t="shared" si="0"/>
        <v>0</v>
      </c>
      <c r="V18" s="23">
        <f t="shared" si="0"/>
        <v>0</v>
      </c>
      <c r="W18" s="23">
        <f t="shared" si="0"/>
        <v>0</v>
      </c>
      <c r="X18" s="23">
        <f t="shared" si="0"/>
        <v>0</v>
      </c>
      <c r="Y18" s="23">
        <f t="shared" si="0"/>
        <v>165</v>
      </c>
      <c r="Z18" s="23">
        <f t="shared" si="0"/>
        <v>0</v>
      </c>
      <c r="AA18" s="23">
        <f t="shared" si="0"/>
        <v>0</v>
      </c>
      <c r="AB18" s="23">
        <f t="shared" si="0"/>
        <v>4065</v>
      </c>
      <c r="AC18" s="23">
        <f t="shared" si="0"/>
        <v>0</v>
      </c>
      <c r="AD18" s="23">
        <f t="shared" si="0"/>
        <v>0</v>
      </c>
      <c r="AE18" s="23"/>
      <c r="AF18" s="23"/>
      <c r="AG18" s="23"/>
    </row>
    <row r="19" ht="101" customHeight="1" spans="1:31">
      <c r="A19" s="24" t="s">
        <v>66</v>
      </c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33" t="s">
        <v>67</v>
      </c>
      <c r="R19" s="33"/>
      <c r="S19" s="33"/>
      <c r="T19" s="34" t="s">
        <v>68</v>
      </c>
      <c r="U19" s="35">
        <v>15228930570</v>
      </c>
      <c r="V19" s="34"/>
      <c r="W19" s="34"/>
      <c r="X19" s="34"/>
      <c r="Y19" s="34"/>
      <c r="Z19" s="34"/>
      <c r="AA19" s="34"/>
      <c r="AB19" s="34"/>
      <c r="AC19" s="34"/>
      <c r="AD19" s="34"/>
      <c r="AE19" s="34"/>
    </row>
    <row r="20" ht="51.95" customHeight="1" spans="1:32">
      <c r="A20" s="25" t="s">
        <v>69</v>
      </c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</row>
    <row r="21" spans="1:32">
      <c r="A21" s="26" t="s">
        <v>69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</row>
    <row r="22" spans="1:31">
      <c r="A22" s="26"/>
      <c r="B22" s="27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</row>
  </sheetData>
  <mergeCells count="30">
    <mergeCell ref="A4:AG4"/>
    <mergeCell ref="B5:I5"/>
    <mergeCell ref="J5:AD5"/>
    <mergeCell ref="AE5:AG5"/>
    <mergeCell ref="D6:I6"/>
    <mergeCell ref="K6:N6"/>
    <mergeCell ref="O6:AD6"/>
    <mergeCell ref="AF6:AG6"/>
    <mergeCell ref="E7:I7"/>
    <mergeCell ref="L7:N7"/>
    <mergeCell ref="P7:R7"/>
    <mergeCell ref="S7:U7"/>
    <mergeCell ref="V7:X7"/>
    <mergeCell ref="Y7:AA7"/>
    <mergeCell ref="AB7:AD7"/>
    <mergeCell ref="A19:P19"/>
    <mergeCell ref="Q19:S19"/>
    <mergeCell ref="U19:V19"/>
    <mergeCell ref="A20:AF20"/>
    <mergeCell ref="A5:A8"/>
    <mergeCell ref="B6:B8"/>
    <mergeCell ref="C6:C8"/>
    <mergeCell ref="D7:D8"/>
    <mergeCell ref="J6:J8"/>
    <mergeCell ref="K7:K8"/>
    <mergeCell ref="O7:O8"/>
    <mergeCell ref="AE6:AE8"/>
    <mergeCell ref="AF7:AF8"/>
    <mergeCell ref="AG7:AG8"/>
    <mergeCell ref="A1:AG3"/>
  </mergeCells>
  <pageMargins left="0.708661417322835" right="0.708661417322835" top="0.748031496062992" bottom="0.748031496062992" header="0.31496062992126" footer="0.31496062992126"/>
  <pageSetup paperSize="9" scale="8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adminstrator</dc:creator>
  <cp:lastModifiedBy>123</cp:lastModifiedBy>
  <dcterms:created xsi:type="dcterms:W3CDTF">2015-06-05T18:19:00Z</dcterms:created>
  <cp:lastPrinted>2020-01-29T02:42:00Z</cp:lastPrinted>
  <dcterms:modified xsi:type="dcterms:W3CDTF">2020-03-02T10:23:42Z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2052-11.1.0.9513</vt:lpwstr>
  </property>
</Properties>
</file>